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A - เสนอผู้บริหาร 30 พ.ย. 65\"/>
    </mc:Choice>
  </mc:AlternateContent>
  <xr:revisionPtr revIDLastSave="0" documentId="13_ncr:1_{2EBD1FDA-7E53-4B3B-B302-F1A5806DBF84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โครงการ!$A$9:$O$49</definedName>
    <definedName name="_xlnm.Print_Area" localSheetId="0">โครงการ!$A$1:$I$49</definedName>
    <definedName name="_xlnm.Print_Titles" localSheetId="0">โครงการ!$5:$7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4" i="3" l="1"/>
  <c r="G35" i="3" l="1"/>
  <c r="F31" i="3"/>
  <c r="G31" i="3"/>
  <c r="H31" i="3" s="1"/>
  <c r="I31" i="3"/>
  <c r="C46" i="3"/>
  <c r="E13" i="3" l="1"/>
  <c r="D13" i="3"/>
  <c r="C13" i="3"/>
  <c r="F18" i="3" l="1"/>
  <c r="G17" i="3"/>
  <c r="G15" i="3"/>
  <c r="F15" i="3"/>
  <c r="F19" i="3"/>
  <c r="F20" i="3"/>
  <c r="G20" i="3"/>
  <c r="F21" i="3"/>
  <c r="G25" i="3"/>
  <c r="H25" i="3" s="1"/>
  <c r="G24" i="3"/>
  <c r="G28" i="3"/>
  <c r="G29" i="3"/>
  <c r="G33" i="3"/>
  <c r="C34" i="3"/>
  <c r="D36" i="3"/>
  <c r="E36" i="3"/>
  <c r="C36" i="3"/>
  <c r="G40" i="3"/>
  <c r="G39" i="3"/>
  <c r="H39" i="3" s="1"/>
  <c r="F40" i="3"/>
  <c r="F45" i="3"/>
  <c r="D46" i="3"/>
  <c r="E48" i="3"/>
  <c r="C48" i="3"/>
  <c r="D11" i="3"/>
  <c r="C11" i="3"/>
  <c r="E9" i="3"/>
  <c r="D9" i="3"/>
  <c r="C9" i="3"/>
  <c r="G22" i="3"/>
  <c r="F17" i="3"/>
  <c r="H22" i="3" l="1"/>
  <c r="F35" i="3"/>
  <c r="G42" i="3"/>
  <c r="H42" i="3" s="1"/>
  <c r="G44" i="3"/>
  <c r="H44" i="3" s="1"/>
  <c r="G12" i="3"/>
  <c r="H12" i="3" s="1"/>
  <c r="I40" i="3"/>
  <c r="F44" i="3"/>
  <c r="F49" i="3"/>
  <c r="I47" i="3"/>
  <c r="D38" i="3"/>
  <c r="E41" i="3"/>
  <c r="E46" i="3"/>
  <c r="G46" i="3" s="1"/>
  <c r="H46" i="3" s="1"/>
  <c r="C41" i="3"/>
  <c r="I29" i="3"/>
  <c r="F47" i="3"/>
  <c r="I49" i="3"/>
  <c r="C38" i="3"/>
  <c r="C8" i="3" s="1"/>
  <c r="I37" i="3"/>
  <c r="I45" i="3"/>
  <c r="F37" i="3"/>
  <c r="G47" i="3"/>
  <c r="H47" i="3" s="1"/>
  <c r="H15" i="3"/>
  <c r="H24" i="3"/>
  <c r="H33" i="3"/>
  <c r="F34" i="3"/>
  <c r="F32" i="3"/>
  <c r="I30" i="3"/>
  <c r="I28" i="3"/>
  <c r="I27" i="3"/>
  <c r="F26" i="3"/>
  <c r="F25" i="3"/>
  <c r="I23" i="3"/>
  <c r="F22" i="3"/>
  <c r="I20" i="3"/>
  <c r="I19" i="3"/>
  <c r="G16" i="3"/>
  <c r="H16" i="3" s="1"/>
  <c r="I18" i="3"/>
  <c r="E38" i="3"/>
  <c r="F38" i="3" s="1"/>
  <c r="E11" i="3"/>
  <c r="F11" i="3" s="1"/>
  <c r="I12" i="3"/>
  <c r="F16" i="3"/>
  <c r="G18" i="3"/>
  <c r="H18" i="3" s="1"/>
  <c r="H20" i="3"/>
  <c r="I22" i="3"/>
  <c r="I25" i="3"/>
  <c r="G30" i="3"/>
  <c r="H30" i="3" s="1"/>
  <c r="I42" i="3"/>
  <c r="H28" i="3"/>
  <c r="I44" i="3"/>
  <c r="G45" i="3"/>
  <c r="H45" i="3" s="1"/>
  <c r="F33" i="3"/>
  <c r="I32" i="3"/>
  <c r="H29" i="3"/>
  <c r="F27" i="3"/>
  <c r="F23" i="3"/>
  <c r="H17" i="3"/>
  <c r="I10" i="3"/>
  <c r="F12" i="3"/>
  <c r="F14" i="3"/>
  <c r="I16" i="3"/>
  <c r="F39" i="3"/>
  <c r="G36" i="3"/>
  <c r="H36" i="3" s="1"/>
  <c r="F29" i="3"/>
  <c r="F28" i="3"/>
  <c r="I21" i="3"/>
  <c r="I15" i="3"/>
  <c r="G27" i="3"/>
  <c r="H27" i="3" s="1"/>
  <c r="F42" i="3"/>
  <c r="D48" i="3"/>
  <c r="G48" i="3" s="1"/>
  <c r="H48" i="3" s="1"/>
  <c r="G43" i="3"/>
  <c r="H43" i="3" s="1"/>
  <c r="I35" i="3"/>
  <c r="I26" i="3"/>
  <c r="I14" i="3"/>
  <c r="G14" i="3"/>
  <c r="H14" i="3" s="1"/>
  <c r="I17" i="3"/>
  <c r="G19" i="3"/>
  <c r="H19" i="3" s="1"/>
  <c r="G21" i="3"/>
  <c r="H21" i="3" s="1"/>
  <c r="G23" i="3"/>
  <c r="H23" i="3" s="1"/>
  <c r="F24" i="3"/>
  <c r="I24" i="3"/>
  <c r="G26" i="3"/>
  <c r="H26" i="3" s="1"/>
  <c r="G32" i="3"/>
  <c r="H32" i="3" s="1"/>
  <c r="I33" i="3"/>
  <c r="F30" i="3"/>
  <c r="H35" i="3"/>
  <c r="D34" i="3"/>
  <c r="G34" i="3" s="1"/>
  <c r="H34" i="3" s="1"/>
  <c r="G37" i="3"/>
  <c r="H37" i="3" s="1"/>
  <c r="I36" i="3"/>
  <c r="F36" i="3"/>
  <c r="I39" i="3"/>
  <c r="H40" i="3"/>
  <c r="I43" i="3"/>
  <c r="F43" i="3"/>
  <c r="D41" i="3"/>
  <c r="G49" i="3"/>
  <c r="H49" i="3" s="1"/>
  <c r="F48" i="3"/>
  <c r="G9" i="3"/>
  <c r="H9" i="3" s="1"/>
  <c r="G10" i="3"/>
  <c r="H10" i="3" s="1"/>
  <c r="F9" i="3"/>
  <c r="I9" i="3"/>
  <c r="F10" i="3"/>
  <c r="G38" i="3" l="1"/>
  <c r="H38" i="3" s="1"/>
  <c r="G41" i="3"/>
  <c r="H41" i="3" s="1"/>
  <c r="F41" i="3"/>
  <c r="F13" i="3"/>
  <c r="G13" i="3"/>
  <c r="H13" i="3" s="1"/>
  <c r="I13" i="3"/>
  <c r="I11" i="3"/>
  <c r="G11" i="3"/>
  <c r="H11" i="3" s="1"/>
  <c r="F46" i="3"/>
  <c r="I46" i="3"/>
  <c r="E8" i="3"/>
  <c r="I38" i="3"/>
  <c r="I48" i="3"/>
  <c r="I34" i="3"/>
  <c r="D8" i="3"/>
  <c r="I41" i="3"/>
  <c r="F8" i="3" l="1"/>
  <c r="I8" i="3"/>
  <c r="G8" i="3"/>
  <c r="H8" i="3" s="1"/>
</calcChain>
</file>

<file path=xl/sharedStrings.xml><?xml version="1.0" encoding="utf-8"?>
<sst xmlns="http://schemas.openxmlformats.org/spreadsheetml/2006/main" count="87" uniqueCount="85">
  <si>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</si>
  <si>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</si>
  <si>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</si>
  <si>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</si>
  <si>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</si>
  <si>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</si>
  <si>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</si>
  <si>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</si>
  <si>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</si>
  <si>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</si>
  <si>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งบที่ได้รับ
(งวดแรก)</t>
  </si>
  <si>
    <t>คงเหลือ
(งวดแรก)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</si>
  <si>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</si>
  <si>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</si>
  <si>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</si>
  <si>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</si>
  <si>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</si>
  <si>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</si>
  <si>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</si>
  <si>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</si>
  <si>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</si>
  <si>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</si>
  <si>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</si>
  <si>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</si>
  <si>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</si>
  <si>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</si>
  <si>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</si>
  <si>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</si>
  <si>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</si>
  <si>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</si>
  <si>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</si>
  <si>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</si>
  <si>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</si>
  <si>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</si>
  <si>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</si>
  <si>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</si>
  <si>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</si>
  <si>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</si>
  <si>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</si>
  <si>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</si>
  <si>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</si>
  <si>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</si>
  <si>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</si>
  <si>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</si>
  <si>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</si>
  <si>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</si>
  <si>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</si>
  <si>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</si>
  <si>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</si>
  <si>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</si>
  <si>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</si>
  <si>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</si>
  <si>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</si>
  <si>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</si>
  <si>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</si>
  <si>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</si>
  <si>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</si>
  <si>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</si>
  <si>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</si>
  <si>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</si>
  <si>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</si>
  <si>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</si>
  <si>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</si>
  <si>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</si>
  <si>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</si>
  <si>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</si>
  <si>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</si>
  <si>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</si>
  <si>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</si>
  <si>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</si>
  <si>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</si>
  <si>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</si>
  <si>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</si>
  <si>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</si>
  <si>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</si>
  <si>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</si>
  <si>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</si>
  <si>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</si>
  <si>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</si>
  <si>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แผนงาน - ผลผลิต - รายการ - โครงการ - งบรายจ่าย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</si>
  <si>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</si>
  <si>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</si>
  <si>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</si>
  <si>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</si>
  <si>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(ตั้งแต่วันที่ 1 ตุลาคม 2565 - 30 พฤศจิกายน 2565)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</si>
</sst>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58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2" fillId="33" borderId="0" xfId="0" applyFont="1" applyFill="1" applyBorder="1" applyAlignment="1">
      <alignment vertical="top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43" fontId="20" fillId="0" borderId="1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9"/>
  <sheetViews>
    <sheetView tabSelected="1" view="pageBreakPreview" zoomScaleNormal="100" zoomScaleSheetLayoutView="100" workbookViewId="0">
      <selection activeCell="I4" sqref="C1:I1048576"/>
    </sheetView>
  </sheetViews>
  <sheetFormatPr defaultRowHeight="21"/>
  <cols>
    <col min="1" max="1" width="3" style="4" customWidth="1"/>
    <col min="2" max="2" width="87.85546875" style="4" customWidth="1"/>
    <col min="3" max="3" width="16.85546875" style="3" bestFit="1" customWidth="1"/>
    <col min="4" max="5" width="15.7109375" style="3" bestFit="1" customWidth="1"/>
    <col min="6" max="6" width="7.85546875" style="2" bestFit="1" customWidth="1"/>
    <col min="7" max="7" width="20.140625" style="3" customWidth="1"/>
    <col min="8" max="8" width="7.85546875" style="2" bestFit="1" customWidth="1"/>
    <col min="9" max="9" width="16.85546875" style="3" bestFit="1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5" t="s">
        <v>82</v>
      </c>
      <c r="B1" s="55"/>
      <c r="C1" s="55"/>
      <c r="D1" s="55"/>
      <c r="E1" s="55"/>
      <c r="F1" s="55"/>
      <c r="G1" s="55"/>
      <c r="H1" s="55"/>
      <c r="I1" s="55"/>
      <c r="L1" s="1"/>
      <c r="M1" s="1"/>
      <c r="N1" s="1"/>
      <c r="O1" s="1"/>
    </row>
    <row r="2" spans="1:15" s="5" customFormat="1" ht="26.25">
      <c r="A2" s="55" t="s">
        <v>3</v>
      </c>
      <c r="B2" s="55"/>
      <c r="C2" s="55"/>
      <c r="D2" s="55"/>
      <c r="E2" s="55"/>
      <c r="F2" s="55"/>
      <c r="G2" s="55"/>
      <c r="H2" s="55"/>
      <c r="I2" s="55"/>
      <c r="L2" s="1"/>
      <c r="M2" s="1"/>
      <c r="N2" s="1"/>
      <c r="O2" s="1"/>
    </row>
    <row r="3" spans="1:15" s="5" customFormat="1" ht="26.25">
      <c r="A3" s="55" t="s">
        <v>84</v>
      </c>
      <c r="B3" s="55"/>
      <c r="C3" s="55"/>
      <c r="D3" s="55"/>
      <c r="E3" s="55"/>
      <c r="F3" s="55"/>
      <c r="G3" s="55"/>
      <c r="H3" s="55"/>
      <c r="I3" s="55"/>
      <c r="L3" s="1"/>
      <c r="M3" s="1"/>
      <c r="N3" s="1"/>
      <c r="O3" s="1"/>
    </row>
    <row r="4" spans="1:15" s="5" customFormat="1" ht="8.25" customHeight="1">
      <c r="A4" s="8"/>
      <c r="B4" s="8"/>
      <c r="C4" s="1"/>
      <c r="D4" s="1"/>
      <c r="E4" s="1"/>
      <c r="F4" s="1"/>
      <c r="G4" s="1"/>
      <c r="H4" s="1"/>
      <c r="I4" s="1"/>
      <c r="L4" s="1"/>
      <c r="M4" s="1"/>
      <c r="N4" s="1"/>
      <c r="O4" s="1"/>
    </row>
    <row r="5" spans="1:15" s="6" customFormat="1">
      <c r="C5" s="2"/>
      <c r="D5" s="2"/>
      <c r="E5" s="2"/>
      <c r="F5" s="2"/>
      <c r="G5" s="2"/>
      <c r="H5" s="2"/>
      <c r="I5" s="50" t="s">
        <v>9</v>
      </c>
      <c r="L5" s="2"/>
      <c r="M5" s="2"/>
      <c r="N5" s="2"/>
      <c r="O5" s="2"/>
    </row>
    <row r="6" spans="1:15" s="6" customFormat="1" ht="48" customHeight="1">
      <c r="A6" s="56" t="s">
        <v>79</v>
      </c>
      <c r="B6" s="57"/>
      <c r="C6" s="53" t="s">
        <v>10</v>
      </c>
      <c r="D6" s="53" t="s">
        <v>5</v>
      </c>
      <c r="E6" s="54" t="s">
        <v>6</v>
      </c>
      <c r="F6" s="54"/>
      <c r="G6" s="53" t="s">
        <v>83</v>
      </c>
      <c r="H6" s="54"/>
      <c r="I6" s="53" t="s">
        <v>11</v>
      </c>
      <c r="J6" s="8"/>
      <c r="K6" s="7" t="s">
        <v>0</v>
      </c>
      <c r="L6" s="2"/>
      <c r="M6" s="2"/>
      <c r="N6" s="2"/>
      <c r="O6" s="2"/>
    </row>
    <row r="7" spans="1:15" s="6" customFormat="1">
      <c r="A7" s="56"/>
      <c r="B7" s="57"/>
      <c r="C7" s="54"/>
      <c r="D7" s="53"/>
      <c r="E7" s="28" t="s">
        <v>7</v>
      </c>
      <c r="F7" s="45" t="s">
        <v>8</v>
      </c>
      <c r="G7" s="28" t="s">
        <v>7</v>
      </c>
      <c r="H7" s="45" t="s">
        <v>8</v>
      </c>
      <c r="I7" s="54"/>
      <c r="J7" s="8"/>
      <c r="K7" s="7"/>
      <c r="L7" s="2"/>
      <c r="M7" s="2"/>
      <c r="N7" s="2"/>
      <c r="O7" s="2"/>
    </row>
    <row r="8" spans="1:15" ht="21.75" thickBot="1">
      <c r="A8" s="51" t="s">
        <v>4</v>
      </c>
      <c r="B8" s="52"/>
      <c r="C8" s="29">
        <f>+C9+C11+C13+C34+C36+C38+C41+C46+C48</f>
        <v>546864745.55999994</v>
      </c>
      <c r="D8" s="29">
        <f>+D9+D11+D13+D34+D36+D38+D41+D46+D48</f>
        <v>56218326.579999998</v>
      </c>
      <c r="E8" s="29">
        <f>+E9+E11+E13+E34+E36+E38+E41+E46+E48</f>
        <v>67262274.870000005</v>
      </c>
      <c r="F8" s="29">
        <f t="shared" ref="F8:F24" si="0">E8*100/C8</f>
        <v>12.299618034642577</v>
      </c>
      <c r="G8" s="29">
        <f t="shared" ref="G8:G24" si="1">+D8+E8</f>
        <v>123480601.45</v>
      </c>
      <c r="H8" s="29">
        <f t="shared" ref="H8:H24" si="2">G8*100/C8</f>
        <v>22.579733371467107</v>
      </c>
      <c r="I8" s="30">
        <f t="shared" ref="I8:I24" si="3">+C8-D8-E8</f>
        <v>423384144.10999995</v>
      </c>
      <c r="J8" s="8"/>
      <c r="L8" s="4"/>
    </row>
    <row r="9" spans="1:15" s="20" customFormat="1" ht="21.75" thickTop="1">
      <c r="A9" s="17" t="s">
        <v>1</v>
      </c>
      <c r="B9" s="18"/>
      <c r="C9" s="19">
        <f>+C10</f>
        <v>6112620</v>
      </c>
      <c r="D9" s="19">
        <f t="shared" ref="D9:E9" si="4">+D10</f>
        <v>0</v>
      </c>
      <c r="E9" s="19">
        <f t="shared" si="4"/>
        <v>346850</v>
      </c>
      <c r="F9" s="32">
        <f t="shared" si="0"/>
        <v>5.6743262299963027</v>
      </c>
      <c r="G9" s="32">
        <f t="shared" si="1"/>
        <v>346850</v>
      </c>
      <c r="H9" s="32">
        <f t="shared" si="2"/>
        <v>5.6743262299963027</v>
      </c>
      <c r="I9" s="33">
        <f t="shared" si="3"/>
        <v>5765770</v>
      </c>
      <c r="K9" s="21"/>
      <c r="L9" s="22"/>
      <c r="M9" s="22"/>
      <c r="N9" s="22"/>
      <c r="O9" s="22"/>
    </row>
    <row r="10" spans="1:15">
      <c r="A10" s="15"/>
      <c r="B10" s="4" t="s">
        <v>13</v>
      </c>
      <c r="C10" s="13">
        <v>6112620</v>
      </c>
      <c r="D10" s="13">
        <v>0</v>
      </c>
      <c r="E10" s="13">
        <v>346850</v>
      </c>
      <c r="F10" s="46">
        <f t="shared" si="0"/>
        <v>5.6743262299963027</v>
      </c>
      <c r="G10" s="13">
        <f t="shared" si="1"/>
        <v>346850</v>
      </c>
      <c r="H10" s="46">
        <f t="shared" si="2"/>
        <v>5.6743262299963027</v>
      </c>
      <c r="I10" s="13">
        <f t="shared" si="3"/>
        <v>5765770</v>
      </c>
      <c r="K10" s="10" t="s">
        <v>12</v>
      </c>
    </row>
    <row r="11" spans="1:15" s="20" customFormat="1">
      <c r="A11" s="23" t="s">
        <v>2</v>
      </c>
      <c r="B11" s="24"/>
      <c r="C11" s="25">
        <f>+C12</f>
        <v>25875559</v>
      </c>
      <c r="D11" s="25">
        <f t="shared" ref="D11:E11" si="5">+D12</f>
        <v>0</v>
      </c>
      <c r="E11" s="25">
        <f t="shared" si="5"/>
        <v>5082502.0999999996</v>
      </c>
      <c r="F11" s="45">
        <f t="shared" si="0"/>
        <v>19.642095848054915</v>
      </c>
      <c r="G11" s="28">
        <f t="shared" si="1"/>
        <v>5082502.0999999996</v>
      </c>
      <c r="H11" s="45">
        <f t="shared" si="2"/>
        <v>19.642095848054915</v>
      </c>
      <c r="I11" s="34">
        <f t="shared" si="3"/>
        <v>20793056.899999999</v>
      </c>
      <c r="K11" s="7"/>
      <c r="L11" s="22"/>
      <c r="M11" s="22"/>
      <c r="N11" s="22"/>
      <c r="O11" s="22"/>
    </row>
    <row r="12" spans="1:15">
      <c r="A12" s="15"/>
      <c r="B12" s="4" t="s">
        <v>80</v>
      </c>
      <c r="C12" s="13">
        <v>25875559</v>
      </c>
      <c r="D12" s="13">
        <v>0</v>
      </c>
      <c r="E12" s="13">
        <v>5082502.0999999996</v>
      </c>
      <c r="F12" s="46">
        <f t="shared" si="0"/>
        <v>19.642095848054915</v>
      </c>
      <c r="G12" s="13">
        <f t="shared" si="1"/>
        <v>5082502.0999999996</v>
      </c>
      <c r="H12" s="46">
        <f t="shared" si="2"/>
        <v>19.642095848054915</v>
      </c>
      <c r="I12" s="13">
        <f t="shared" si="3"/>
        <v>20793056.899999999</v>
      </c>
      <c r="K12" s="9"/>
    </row>
    <row r="13" spans="1:15" s="20" customFormat="1">
      <c r="A13" s="23" t="s">
        <v>14</v>
      </c>
      <c r="B13" s="24"/>
      <c r="C13" s="25">
        <f>+C14+C15+C16+C17+C18+C19+C20+C21+C22+C23+C24+C25+C26+C27+C28+C29+C30+C31+C32+C33</f>
        <v>247602854</v>
      </c>
      <c r="D13" s="25">
        <f t="shared" ref="D13:E13" si="6">+D14+D15+D16+D17+D18+D19+D20+D21+D22+D23+D24+D25+D26+D27+D28+D29+D30+D31+D32+D33</f>
        <v>14515811.089999998</v>
      </c>
      <c r="E13" s="25">
        <f t="shared" si="6"/>
        <v>25243365.18</v>
      </c>
      <c r="F13" s="45">
        <f t="shared" si="0"/>
        <v>10.195102670343211</v>
      </c>
      <c r="G13" s="28">
        <f t="shared" si="1"/>
        <v>39759176.269999996</v>
      </c>
      <c r="H13" s="45">
        <f t="shared" si="2"/>
        <v>16.057640543190182</v>
      </c>
      <c r="I13" s="34">
        <f t="shared" si="3"/>
        <v>207843677.72999999</v>
      </c>
      <c r="K13" s="7"/>
      <c r="L13" s="22"/>
      <c r="M13" s="22"/>
      <c r="N13" s="22"/>
      <c r="O13" s="22"/>
    </row>
    <row r="14" spans="1:15">
      <c r="A14" s="37"/>
      <c r="B14" s="38" t="s">
        <v>15</v>
      </c>
      <c r="C14" s="39">
        <v>8022100</v>
      </c>
      <c r="D14" s="39">
        <v>0</v>
      </c>
      <c r="E14" s="39">
        <v>172564.85</v>
      </c>
      <c r="F14" s="48">
        <f t="shared" si="0"/>
        <v>2.1511181610800163</v>
      </c>
      <c r="G14" s="39">
        <f t="shared" si="1"/>
        <v>172564.85</v>
      </c>
      <c r="H14" s="48">
        <f t="shared" si="2"/>
        <v>2.1511181610800163</v>
      </c>
      <c r="I14" s="39">
        <f t="shared" si="3"/>
        <v>7849535.1500000004</v>
      </c>
      <c r="K14" s="11" t="s">
        <v>35</v>
      </c>
    </row>
    <row r="15" spans="1:15">
      <c r="A15" s="15"/>
      <c r="B15" s="12" t="s">
        <v>16</v>
      </c>
      <c r="C15" s="13">
        <v>27906180</v>
      </c>
      <c r="D15" s="13">
        <v>721971.45</v>
      </c>
      <c r="E15" s="13">
        <v>3259935.09</v>
      </c>
      <c r="F15" s="46">
        <f t="shared" si="0"/>
        <v>11.681767586964607</v>
      </c>
      <c r="G15" s="13">
        <f t="shared" si="1"/>
        <v>3981906.54</v>
      </c>
      <c r="H15" s="46">
        <f t="shared" si="2"/>
        <v>14.26890581226094</v>
      </c>
      <c r="I15" s="13">
        <f t="shared" si="3"/>
        <v>23924273.460000001</v>
      </c>
      <c r="K15" s="11" t="s">
        <v>36</v>
      </c>
    </row>
    <row r="16" spans="1:15">
      <c r="A16" s="15"/>
      <c r="B16" s="12" t="s">
        <v>17</v>
      </c>
      <c r="C16" s="13">
        <v>3186300</v>
      </c>
      <c r="D16" s="13">
        <v>43680</v>
      </c>
      <c r="E16" s="13">
        <v>532708</v>
      </c>
      <c r="F16" s="46">
        <f t="shared" si="0"/>
        <v>16.718701942692149</v>
      </c>
      <c r="G16" s="13">
        <f t="shared" si="1"/>
        <v>576388</v>
      </c>
      <c r="H16" s="46">
        <f t="shared" si="2"/>
        <v>18.089570975739885</v>
      </c>
      <c r="I16" s="13">
        <f t="shared" si="3"/>
        <v>2609912</v>
      </c>
      <c r="K16" s="11" t="s">
        <v>37</v>
      </c>
    </row>
    <row r="17" spans="1:11">
      <c r="A17" s="15"/>
      <c r="B17" s="12" t="s">
        <v>18</v>
      </c>
      <c r="C17" s="13">
        <v>20457850</v>
      </c>
      <c r="D17" s="13">
        <v>10086750.800000001</v>
      </c>
      <c r="E17" s="13">
        <v>953625.26</v>
      </c>
      <c r="F17" s="46">
        <f t="shared" si="0"/>
        <v>4.6614148603103454</v>
      </c>
      <c r="G17" s="13">
        <f t="shared" si="1"/>
        <v>11040376.060000001</v>
      </c>
      <c r="H17" s="46">
        <f t="shared" si="2"/>
        <v>53.966453268549728</v>
      </c>
      <c r="I17" s="13">
        <f t="shared" si="3"/>
        <v>9417473.9399999995</v>
      </c>
      <c r="K17" s="11" t="s">
        <v>38</v>
      </c>
    </row>
    <row r="18" spans="1:11">
      <c r="A18" s="15"/>
      <c r="B18" s="12" t="s">
        <v>19</v>
      </c>
      <c r="C18" s="13">
        <v>79003250</v>
      </c>
      <c r="D18" s="13">
        <v>1652870.13</v>
      </c>
      <c r="E18" s="13">
        <v>10085495.539999999</v>
      </c>
      <c r="F18" s="46">
        <f t="shared" si="0"/>
        <v>12.76592487017939</v>
      </c>
      <c r="G18" s="13">
        <f t="shared" si="1"/>
        <v>11738365.669999998</v>
      </c>
      <c r="H18" s="46">
        <f t="shared" si="2"/>
        <v>14.858079471414147</v>
      </c>
      <c r="I18" s="13">
        <f t="shared" si="3"/>
        <v>67264884.330000013</v>
      </c>
      <c r="K18" s="11" t="s">
        <v>39</v>
      </c>
    </row>
    <row r="19" spans="1:11">
      <c r="A19" s="15"/>
      <c r="B19" s="12" t="s">
        <v>20</v>
      </c>
      <c r="C19" s="13">
        <v>3858000</v>
      </c>
      <c r="D19" s="13">
        <v>7400</v>
      </c>
      <c r="E19" s="13">
        <v>203798</v>
      </c>
      <c r="F19" s="46">
        <f t="shared" si="0"/>
        <v>5.2824779678589939</v>
      </c>
      <c r="G19" s="13">
        <f t="shared" si="1"/>
        <v>211198</v>
      </c>
      <c r="H19" s="46">
        <f t="shared" si="2"/>
        <v>5.474287195438051</v>
      </c>
      <c r="I19" s="13">
        <f t="shared" si="3"/>
        <v>3646802</v>
      </c>
      <c r="K19" s="11" t="s">
        <v>40</v>
      </c>
    </row>
    <row r="20" spans="1:11">
      <c r="A20" s="15"/>
      <c r="B20" s="12" t="s">
        <v>21</v>
      </c>
      <c r="C20" s="13">
        <v>10238800</v>
      </c>
      <c r="D20" s="13">
        <v>103000</v>
      </c>
      <c r="E20" s="13">
        <v>558637</v>
      </c>
      <c r="F20" s="46">
        <f t="shared" si="0"/>
        <v>5.4560788373637532</v>
      </c>
      <c r="G20" s="13">
        <f t="shared" si="1"/>
        <v>661637</v>
      </c>
      <c r="H20" s="46">
        <f t="shared" si="2"/>
        <v>6.4620561003242569</v>
      </c>
      <c r="I20" s="13">
        <f t="shared" si="3"/>
        <v>9577163</v>
      </c>
      <c r="K20" s="11" t="s">
        <v>41</v>
      </c>
    </row>
    <row r="21" spans="1:11">
      <c r="A21" s="15"/>
      <c r="B21" s="12" t="s">
        <v>22</v>
      </c>
      <c r="C21" s="13">
        <v>1999200</v>
      </c>
      <c r="D21" s="13">
        <v>0</v>
      </c>
      <c r="E21" s="13">
        <v>50072</v>
      </c>
      <c r="F21" s="46">
        <f t="shared" si="0"/>
        <v>2.5046018407362944</v>
      </c>
      <c r="G21" s="13">
        <f t="shared" si="1"/>
        <v>50072</v>
      </c>
      <c r="H21" s="46">
        <f t="shared" si="2"/>
        <v>2.5046018407362944</v>
      </c>
      <c r="I21" s="13">
        <f t="shared" si="3"/>
        <v>1949128</v>
      </c>
      <c r="K21" s="11" t="s">
        <v>42</v>
      </c>
    </row>
    <row r="22" spans="1:11">
      <c r="A22" s="15"/>
      <c r="B22" s="40" t="s">
        <v>23</v>
      </c>
      <c r="C22" s="13">
        <v>19447100</v>
      </c>
      <c r="D22" s="13">
        <v>203798.68</v>
      </c>
      <c r="E22" s="13">
        <v>1267735</v>
      </c>
      <c r="F22" s="46">
        <f t="shared" si="0"/>
        <v>6.5188897059201629</v>
      </c>
      <c r="G22" s="13">
        <f t="shared" si="1"/>
        <v>1471533.68</v>
      </c>
      <c r="H22" s="46">
        <f t="shared" si="2"/>
        <v>7.5668540810712139</v>
      </c>
      <c r="I22" s="13">
        <f t="shared" si="3"/>
        <v>17975566.32</v>
      </c>
      <c r="K22" s="41" t="s">
        <v>43</v>
      </c>
    </row>
    <row r="23" spans="1:11">
      <c r="A23" s="15"/>
      <c r="B23" s="40" t="s">
        <v>24</v>
      </c>
      <c r="C23" s="13">
        <v>2989625</v>
      </c>
      <c r="D23" s="13">
        <v>57360</v>
      </c>
      <c r="E23" s="13">
        <v>243067</v>
      </c>
      <c r="F23" s="46">
        <f t="shared" si="0"/>
        <v>8.1303507965045778</v>
      </c>
      <c r="G23" s="13">
        <f t="shared" si="1"/>
        <v>300427</v>
      </c>
      <c r="H23" s="46">
        <f t="shared" si="2"/>
        <v>10.048986076849102</v>
      </c>
      <c r="I23" s="13">
        <f t="shared" si="3"/>
        <v>2689198</v>
      </c>
      <c r="K23" s="41" t="s">
        <v>44</v>
      </c>
    </row>
    <row r="24" spans="1:11">
      <c r="A24" s="15"/>
      <c r="B24" s="12" t="s">
        <v>25</v>
      </c>
      <c r="C24" s="13">
        <v>2168160</v>
      </c>
      <c r="D24" s="13">
        <v>247632.5</v>
      </c>
      <c r="E24" s="13">
        <v>174520</v>
      </c>
      <c r="F24" s="46">
        <f t="shared" si="0"/>
        <v>8.0492214596708731</v>
      </c>
      <c r="G24" s="13">
        <f t="shared" si="1"/>
        <v>422152.5</v>
      </c>
      <c r="H24" s="46">
        <f t="shared" si="2"/>
        <v>19.470541841930483</v>
      </c>
      <c r="I24" s="13">
        <f t="shared" si="3"/>
        <v>1746007.5</v>
      </c>
      <c r="K24" s="11" t="s">
        <v>45</v>
      </c>
    </row>
    <row r="25" spans="1:11">
      <c r="A25" s="15"/>
      <c r="B25" s="12" t="s">
        <v>26</v>
      </c>
      <c r="C25" s="13">
        <v>3674300</v>
      </c>
      <c r="D25" s="13">
        <v>15000</v>
      </c>
      <c r="E25" s="13">
        <v>216480</v>
      </c>
      <c r="F25" s="46">
        <f t="shared" ref="F25:F39" si="7">E25*100/C25</f>
        <v>5.8917344800370142</v>
      </c>
      <c r="G25" s="13">
        <f t="shared" ref="G25:G39" si="8">+D25+E25</f>
        <v>231480</v>
      </c>
      <c r="H25" s="46">
        <f t="shared" ref="H25:H39" si="9">G25*100/C25</f>
        <v>6.2999755055384696</v>
      </c>
      <c r="I25" s="13">
        <f t="shared" ref="I25:I39" si="10">+C25-D25-E25</f>
        <v>3442820</v>
      </c>
      <c r="K25" s="11" t="s">
        <v>46</v>
      </c>
    </row>
    <row r="26" spans="1:11">
      <c r="A26" s="15"/>
      <c r="B26" s="12" t="s">
        <v>27</v>
      </c>
      <c r="C26" s="13">
        <v>15542365</v>
      </c>
      <c r="D26" s="13">
        <v>61000</v>
      </c>
      <c r="E26" s="13">
        <v>1885092.6</v>
      </c>
      <c r="F26" s="46">
        <f t="shared" si="7"/>
        <v>12.128737164517755</v>
      </c>
      <c r="G26" s="13">
        <f t="shared" si="8"/>
        <v>1946092.6</v>
      </c>
      <c r="H26" s="46">
        <f t="shared" si="9"/>
        <v>12.521212827005414</v>
      </c>
      <c r="I26" s="13">
        <f t="shared" si="10"/>
        <v>13596272.4</v>
      </c>
      <c r="K26" s="11" t="s">
        <v>47</v>
      </c>
    </row>
    <row r="27" spans="1:11">
      <c r="A27" s="15"/>
      <c r="B27" s="12" t="s">
        <v>28</v>
      </c>
      <c r="C27" s="13">
        <v>20267524</v>
      </c>
      <c r="D27" s="13">
        <v>160910</v>
      </c>
      <c r="E27" s="13">
        <v>2078203.48</v>
      </c>
      <c r="F27" s="46">
        <f t="shared" si="7"/>
        <v>10.25385972159204</v>
      </c>
      <c r="G27" s="13">
        <f t="shared" si="8"/>
        <v>2239113.48</v>
      </c>
      <c r="H27" s="46">
        <f t="shared" si="9"/>
        <v>11.047789952043477</v>
      </c>
      <c r="I27" s="13">
        <f t="shared" si="10"/>
        <v>18028410.52</v>
      </c>
      <c r="K27" s="11" t="s">
        <v>48</v>
      </c>
    </row>
    <row r="28" spans="1:11">
      <c r="A28" s="15"/>
      <c r="B28" s="12" t="s">
        <v>29</v>
      </c>
      <c r="C28" s="13">
        <v>2665700</v>
      </c>
      <c r="D28" s="13">
        <v>9905.5300000000007</v>
      </c>
      <c r="E28" s="13">
        <v>71700</v>
      </c>
      <c r="F28" s="46">
        <f t="shared" si="7"/>
        <v>2.6897250253216791</v>
      </c>
      <c r="G28" s="13">
        <f t="shared" si="8"/>
        <v>81605.53</v>
      </c>
      <c r="H28" s="46">
        <f t="shared" si="9"/>
        <v>3.061317102449638</v>
      </c>
      <c r="I28" s="13">
        <f t="shared" si="10"/>
        <v>2584094.4700000002</v>
      </c>
      <c r="K28" s="11" t="s">
        <v>49</v>
      </c>
    </row>
    <row r="29" spans="1:11">
      <c r="A29" s="15"/>
      <c r="B29" s="12" t="s">
        <v>30</v>
      </c>
      <c r="C29" s="13">
        <v>792200</v>
      </c>
      <c r="D29" s="13">
        <v>12000</v>
      </c>
      <c r="E29" s="13">
        <v>55570</v>
      </c>
      <c r="F29" s="46">
        <f t="shared" si="7"/>
        <v>7.014642766978036</v>
      </c>
      <c r="G29" s="13">
        <f t="shared" si="8"/>
        <v>67570</v>
      </c>
      <c r="H29" s="46">
        <f t="shared" si="9"/>
        <v>8.5294117647058822</v>
      </c>
      <c r="I29" s="13">
        <f t="shared" si="10"/>
        <v>724630</v>
      </c>
      <c r="K29" s="11" t="s">
        <v>50</v>
      </c>
    </row>
    <row r="30" spans="1:11">
      <c r="A30" s="15"/>
      <c r="B30" s="12" t="s">
        <v>31</v>
      </c>
      <c r="C30" s="13">
        <v>11439900</v>
      </c>
      <c r="D30" s="13">
        <v>999663.84</v>
      </c>
      <c r="E30" s="13">
        <v>2581895.63</v>
      </c>
      <c r="F30" s="46">
        <f t="shared" si="7"/>
        <v>22.569215028103393</v>
      </c>
      <c r="G30" s="13">
        <f t="shared" si="8"/>
        <v>3581559.4699999997</v>
      </c>
      <c r="H30" s="46">
        <f t="shared" si="9"/>
        <v>31.3076116924099</v>
      </c>
      <c r="I30" s="13">
        <f t="shared" si="10"/>
        <v>7858340.5300000003</v>
      </c>
      <c r="K30" s="11" t="s">
        <v>51</v>
      </c>
    </row>
    <row r="31" spans="1:11">
      <c r="A31" s="15"/>
      <c r="B31" s="12" t="s">
        <v>32</v>
      </c>
      <c r="C31" s="13">
        <v>3703300</v>
      </c>
      <c r="D31" s="13">
        <v>92010</v>
      </c>
      <c r="E31" s="13">
        <v>266979.09999999998</v>
      </c>
      <c r="F31" s="46">
        <f t="shared" ref="F31" si="11">E31*100/C31</f>
        <v>7.2092215051440593</v>
      </c>
      <c r="G31" s="13">
        <f t="shared" ref="G31" si="12">+D31+E31</f>
        <v>358989.1</v>
      </c>
      <c r="H31" s="46">
        <f t="shared" ref="H31" si="13">G31*100/C31</f>
        <v>9.6937623200928904</v>
      </c>
      <c r="I31" s="13">
        <f t="shared" ref="I31" si="14">+C31-D31-E31</f>
        <v>3344310.9</v>
      </c>
      <c r="K31" s="11"/>
    </row>
    <row r="32" spans="1:11">
      <c r="A32" s="15"/>
      <c r="B32" s="12" t="s">
        <v>33</v>
      </c>
      <c r="C32" s="13">
        <v>5340000</v>
      </c>
      <c r="D32" s="13">
        <v>0</v>
      </c>
      <c r="E32" s="13">
        <v>320354</v>
      </c>
      <c r="F32" s="46">
        <f t="shared" si="7"/>
        <v>5.9991385767790266</v>
      </c>
      <c r="G32" s="13">
        <f t="shared" si="8"/>
        <v>320354</v>
      </c>
      <c r="H32" s="46">
        <f t="shared" si="9"/>
        <v>5.9991385767790266</v>
      </c>
      <c r="I32" s="13">
        <f t="shared" si="10"/>
        <v>5019646</v>
      </c>
      <c r="K32" s="11" t="s">
        <v>52</v>
      </c>
    </row>
    <row r="33" spans="1:15">
      <c r="A33" s="16"/>
      <c r="B33" s="31" t="s">
        <v>34</v>
      </c>
      <c r="C33" s="14">
        <v>4901000</v>
      </c>
      <c r="D33" s="14">
        <v>40858.160000000003</v>
      </c>
      <c r="E33" s="14">
        <v>264932.63</v>
      </c>
      <c r="F33" s="49">
        <f t="shared" si="7"/>
        <v>5.4056851662925931</v>
      </c>
      <c r="G33" s="14">
        <f t="shared" si="8"/>
        <v>305790.79000000004</v>
      </c>
      <c r="H33" s="49">
        <f t="shared" si="9"/>
        <v>6.2393550295857994</v>
      </c>
      <c r="I33" s="14">
        <f t="shared" si="10"/>
        <v>4595209.21</v>
      </c>
      <c r="K33" s="11" t="s">
        <v>53</v>
      </c>
    </row>
    <row r="34" spans="1:15" s="20" customFormat="1">
      <c r="A34" s="26" t="s">
        <v>54</v>
      </c>
      <c r="B34" s="24"/>
      <c r="C34" s="25">
        <f>C35</f>
        <v>1668700</v>
      </c>
      <c r="D34" s="25">
        <f t="shared" ref="D34:E34" si="15">D35</f>
        <v>0</v>
      </c>
      <c r="E34" s="25">
        <f t="shared" si="15"/>
        <v>37260</v>
      </c>
      <c r="F34" s="45">
        <f t="shared" si="7"/>
        <v>2.2328758914124767</v>
      </c>
      <c r="G34" s="35">
        <f t="shared" si="8"/>
        <v>37260</v>
      </c>
      <c r="H34" s="45">
        <f t="shared" si="9"/>
        <v>2.2328758914124767</v>
      </c>
      <c r="I34" s="34">
        <f t="shared" si="10"/>
        <v>1631440</v>
      </c>
      <c r="K34" s="7"/>
      <c r="L34" s="22"/>
      <c r="M34" s="22"/>
      <c r="N34" s="22"/>
      <c r="O34" s="22"/>
    </row>
    <row r="35" spans="1:15">
      <c r="A35" s="16"/>
      <c r="B35" s="31" t="s">
        <v>55</v>
      </c>
      <c r="C35" s="14">
        <v>1668700</v>
      </c>
      <c r="D35" s="14">
        <v>0</v>
      </c>
      <c r="E35" s="14">
        <v>37260</v>
      </c>
      <c r="F35" s="49">
        <f t="shared" si="7"/>
        <v>2.2328758914124767</v>
      </c>
      <c r="G35" s="14">
        <f>+D35+E35</f>
        <v>37260</v>
      </c>
      <c r="H35" s="49">
        <f t="shared" si="9"/>
        <v>2.2328758914124767</v>
      </c>
      <c r="I35" s="14">
        <f t="shared" si="10"/>
        <v>1631440</v>
      </c>
      <c r="K35" s="11" t="s">
        <v>57</v>
      </c>
    </row>
    <row r="36" spans="1:15" s="20" customFormat="1">
      <c r="A36" s="26" t="s">
        <v>56</v>
      </c>
      <c r="B36" s="24"/>
      <c r="C36" s="25">
        <f>+C37</f>
        <v>128778362.56</v>
      </c>
      <c r="D36" s="25">
        <f t="shared" ref="D36:E36" si="16">+D37</f>
        <v>39644929.899999999</v>
      </c>
      <c r="E36" s="25">
        <f t="shared" si="16"/>
        <v>20668905.010000002</v>
      </c>
      <c r="F36" s="45">
        <f t="shared" si="7"/>
        <v>16.04998277592636</v>
      </c>
      <c r="G36" s="28">
        <f t="shared" si="8"/>
        <v>60313834.909999996</v>
      </c>
      <c r="H36" s="45">
        <f t="shared" si="9"/>
        <v>46.835379570771273</v>
      </c>
      <c r="I36" s="34">
        <f t="shared" si="10"/>
        <v>68464527.649999991</v>
      </c>
      <c r="K36" s="7"/>
      <c r="L36" s="22"/>
      <c r="M36" s="22"/>
      <c r="N36" s="22"/>
      <c r="O36" s="22"/>
    </row>
    <row r="37" spans="1:15">
      <c r="A37" s="15"/>
      <c r="B37" s="40" t="s">
        <v>58</v>
      </c>
      <c r="C37" s="13">
        <v>128778362.56</v>
      </c>
      <c r="D37" s="13">
        <v>39644929.899999999</v>
      </c>
      <c r="E37" s="13">
        <v>20668905.010000002</v>
      </c>
      <c r="F37" s="46">
        <f t="shared" si="7"/>
        <v>16.04998277592636</v>
      </c>
      <c r="G37" s="13">
        <f t="shared" si="8"/>
        <v>60313834.909999996</v>
      </c>
      <c r="H37" s="46">
        <f t="shared" si="9"/>
        <v>46.835379570771273</v>
      </c>
      <c r="I37" s="13">
        <f t="shared" si="10"/>
        <v>68464527.649999991</v>
      </c>
      <c r="K37" s="41" t="s">
        <v>59</v>
      </c>
    </row>
    <row r="38" spans="1:15" s="20" customFormat="1">
      <c r="A38" s="26" t="s">
        <v>60</v>
      </c>
      <c r="B38" s="24"/>
      <c r="C38" s="25">
        <f>+C39+C40</f>
        <v>32141000</v>
      </c>
      <c r="D38" s="25">
        <f>+D39+D40</f>
        <v>456815</v>
      </c>
      <c r="E38" s="25">
        <f>+E39+E40</f>
        <v>3932859.8</v>
      </c>
      <c r="F38" s="45">
        <f t="shared" si="7"/>
        <v>12.236270806757723</v>
      </c>
      <c r="G38" s="28">
        <f t="shared" si="8"/>
        <v>4389674.8</v>
      </c>
      <c r="H38" s="45">
        <f t="shared" si="9"/>
        <v>13.657555147630752</v>
      </c>
      <c r="I38" s="34">
        <f t="shared" si="10"/>
        <v>27751325.199999999</v>
      </c>
      <c r="K38" s="7"/>
      <c r="L38" s="22"/>
      <c r="M38" s="22"/>
      <c r="N38" s="22"/>
      <c r="O38" s="22"/>
    </row>
    <row r="39" spans="1:15">
      <c r="A39" s="15"/>
      <c r="B39" s="12" t="s">
        <v>61</v>
      </c>
      <c r="C39" s="13">
        <v>1399500</v>
      </c>
      <c r="D39" s="13">
        <v>0</v>
      </c>
      <c r="E39" s="13">
        <v>152408</v>
      </c>
      <c r="F39" s="46">
        <f t="shared" si="7"/>
        <v>10.89017506252233</v>
      </c>
      <c r="G39" s="13">
        <f t="shared" si="8"/>
        <v>152408</v>
      </c>
      <c r="H39" s="46">
        <f t="shared" si="9"/>
        <v>10.89017506252233</v>
      </c>
      <c r="I39" s="13">
        <f t="shared" si="10"/>
        <v>1247092</v>
      </c>
      <c r="K39" s="11" t="s">
        <v>62</v>
      </c>
    </row>
    <row r="40" spans="1:15">
      <c r="A40" s="15"/>
      <c r="B40" s="12" t="s">
        <v>63</v>
      </c>
      <c r="C40" s="13">
        <v>30741500</v>
      </c>
      <c r="D40" s="13">
        <v>456815</v>
      </c>
      <c r="E40" s="13">
        <v>3780451.8</v>
      </c>
      <c r="F40" s="46">
        <f t="shared" ref="F40:F49" si="17">E40*100/C40</f>
        <v>12.297551518305873</v>
      </c>
      <c r="G40" s="13">
        <f t="shared" ref="G40:G49" si="18">+D40+E40</f>
        <v>4237266.8</v>
      </c>
      <c r="H40" s="46">
        <f t="shared" ref="H40:H49" si="19">G40*100/C40</f>
        <v>13.783539514987883</v>
      </c>
      <c r="I40" s="13">
        <f t="shared" ref="I40:I49" si="20">+C40-D40-E40</f>
        <v>26504233.199999999</v>
      </c>
      <c r="K40" s="42" t="s">
        <v>64</v>
      </c>
    </row>
    <row r="41" spans="1:15" s="20" customFormat="1">
      <c r="A41" s="26" t="s">
        <v>65</v>
      </c>
      <c r="B41" s="24"/>
      <c r="C41" s="25">
        <f>+C42+C43+C44+C45</f>
        <v>98585050</v>
      </c>
      <c r="D41" s="25">
        <f>+D42+D43+D44+D45</f>
        <v>1546570.59</v>
      </c>
      <c r="E41" s="25">
        <f>+E42+E43+E44+E45</f>
        <v>11599782.780000001</v>
      </c>
      <c r="F41" s="45">
        <f t="shared" si="17"/>
        <v>11.7662696118732</v>
      </c>
      <c r="G41" s="28">
        <f t="shared" si="18"/>
        <v>13146353.370000001</v>
      </c>
      <c r="H41" s="45">
        <f t="shared" si="19"/>
        <v>13.335037482863781</v>
      </c>
      <c r="I41" s="34">
        <f t="shared" si="20"/>
        <v>85438696.629999995</v>
      </c>
      <c r="K41" s="7"/>
      <c r="L41" s="22"/>
      <c r="M41" s="22"/>
      <c r="N41" s="22"/>
      <c r="O41" s="22"/>
    </row>
    <row r="42" spans="1:15">
      <c r="A42" s="15"/>
      <c r="B42" s="40" t="s">
        <v>66</v>
      </c>
      <c r="C42" s="13">
        <v>16615750</v>
      </c>
      <c r="D42" s="13">
        <v>97479</v>
      </c>
      <c r="E42" s="13">
        <v>1392497.44</v>
      </c>
      <c r="F42" s="46">
        <f t="shared" si="17"/>
        <v>8.3805873343063055</v>
      </c>
      <c r="G42" s="13">
        <f t="shared" si="18"/>
        <v>1489976.44</v>
      </c>
      <c r="H42" s="46">
        <f t="shared" si="19"/>
        <v>8.9672535997472274</v>
      </c>
      <c r="I42" s="13">
        <f t="shared" si="20"/>
        <v>15125773.560000001</v>
      </c>
      <c r="K42" s="41" t="s">
        <v>70</v>
      </c>
    </row>
    <row r="43" spans="1:15">
      <c r="A43" s="15"/>
      <c r="B43" s="12" t="s">
        <v>67</v>
      </c>
      <c r="C43" s="13">
        <v>1482200</v>
      </c>
      <c r="D43" s="13">
        <v>0</v>
      </c>
      <c r="E43" s="13">
        <v>5000</v>
      </c>
      <c r="F43" s="46">
        <f t="shared" si="17"/>
        <v>0.33733639184995279</v>
      </c>
      <c r="G43" s="13">
        <f t="shared" si="18"/>
        <v>5000</v>
      </c>
      <c r="H43" s="46">
        <f t="shared" si="19"/>
        <v>0.33733639184995279</v>
      </c>
      <c r="I43" s="13">
        <f t="shared" si="20"/>
        <v>1477200</v>
      </c>
      <c r="K43" s="11" t="s">
        <v>71</v>
      </c>
    </row>
    <row r="44" spans="1:15">
      <c r="A44" s="15"/>
      <c r="B44" s="12" t="s">
        <v>68</v>
      </c>
      <c r="C44" s="13">
        <v>72003450</v>
      </c>
      <c r="D44" s="13">
        <v>1226994.3500000001</v>
      </c>
      <c r="E44" s="13">
        <v>9480083.3800000008</v>
      </c>
      <c r="F44" s="46">
        <f t="shared" si="17"/>
        <v>13.166151594125006</v>
      </c>
      <c r="G44" s="13">
        <f t="shared" si="18"/>
        <v>10707077.73</v>
      </c>
      <c r="H44" s="46">
        <f t="shared" si="19"/>
        <v>14.870228759871923</v>
      </c>
      <c r="I44" s="13">
        <f t="shared" si="20"/>
        <v>61296372.270000003</v>
      </c>
      <c r="K44" s="11" t="s">
        <v>72</v>
      </c>
    </row>
    <row r="45" spans="1:15">
      <c r="A45" s="15"/>
      <c r="B45" s="12" t="s">
        <v>69</v>
      </c>
      <c r="C45" s="13">
        <v>8483650</v>
      </c>
      <c r="D45" s="13">
        <v>222097.24</v>
      </c>
      <c r="E45" s="13">
        <v>722201.96</v>
      </c>
      <c r="F45" s="46">
        <f t="shared" si="17"/>
        <v>8.5128683998043293</v>
      </c>
      <c r="G45" s="13">
        <f t="shared" si="18"/>
        <v>944299.2</v>
      </c>
      <c r="H45" s="46">
        <f t="shared" si="19"/>
        <v>11.130812798736393</v>
      </c>
      <c r="I45" s="13">
        <f t="shared" si="20"/>
        <v>7539350.7999999998</v>
      </c>
      <c r="K45" s="11" t="s">
        <v>73</v>
      </c>
    </row>
    <row r="46" spans="1:15" s="20" customFormat="1">
      <c r="A46" s="26" t="s">
        <v>74</v>
      </c>
      <c r="B46" s="24"/>
      <c r="C46" s="25">
        <f>C47</f>
        <v>661800</v>
      </c>
      <c r="D46" s="25">
        <f t="shared" ref="D46" si="21">D47</f>
        <v>0</v>
      </c>
      <c r="E46" s="25">
        <f t="shared" ref="E46" si="22">E47</f>
        <v>57580</v>
      </c>
      <c r="F46" s="45">
        <f t="shared" si="17"/>
        <v>8.7005137503777572</v>
      </c>
      <c r="G46" s="36">
        <f t="shared" si="18"/>
        <v>57580</v>
      </c>
      <c r="H46" s="45">
        <f t="shared" si="19"/>
        <v>8.7005137503777572</v>
      </c>
      <c r="I46" s="34">
        <f t="shared" si="20"/>
        <v>604220</v>
      </c>
      <c r="K46" s="7"/>
      <c r="L46" s="22"/>
      <c r="M46" s="22"/>
      <c r="N46" s="22"/>
      <c r="O46" s="22"/>
    </row>
    <row r="47" spans="1:15">
      <c r="A47" s="15"/>
      <c r="B47" s="12" t="s">
        <v>75</v>
      </c>
      <c r="C47" s="13">
        <v>661800</v>
      </c>
      <c r="D47" s="13">
        <v>0</v>
      </c>
      <c r="E47" s="13">
        <v>57580</v>
      </c>
      <c r="F47" s="46">
        <f t="shared" si="17"/>
        <v>8.7005137503777572</v>
      </c>
      <c r="G47" s="13">
        <f t="shared" si="18"/>
        <v>57580</v>
      </c>
      <c r="H47" s="46">
        <f t="shared" si="19"/>
        <v>8.7005137503777572</v>
      </c>
      <c r="I47" s="13">
        <f t="shared" si="20"/>
        <v>604220</v>
      </c>
      <c r="K47" s="11" t="s">
        <v>76</v>
      </c>
    </row>
    <row r="48" spans="1:15" s="20" customFormat="1">
      <c r="A48" s="26" t="s">
        <v>81</v>
      </c>
      <c r="B48" s="24"/>
      <c r="C48" s="25">
        <f>C49</f>
        <v>5438800</v>
      </c>
      <c r="D48" s="25">
        <f t="shared" ref="D48:E48" si="23">D49</f>
        <v>54200</v>
      </c>
      <c r="E48" s="25">
        <f t="shared" si="23"/>
        <v>293170</v>
      </c>
      <c r="F48" s="45">
        <f t="shared" si="17"/>
        <v>5.390343458115761</v>
      </c>
      <c r="G48" s="36">
        <f t="shared" si="18"/>
        <v>347370</v>
      </c>
      <c r="H48" s="45">
        <f t="shared" si="19"/>
        <v>6.3868868132676324</v>
      </c>
      <c r="I48" s="34">
        <f t="shared" si="20"/>
        <v>5091430</v>
      </c>
      <c r="K48" s="7"/>
      <c r="L48" s="22"/>
      <c r="M48" s="22"/>
      <c r="N48" s="22"/>
      <c r="O48" s="22"/>
    </row>
    <row r="49" spans="1:11">
      <c r="A49" s="43"/>
      <c r="B49" s="44" t="s">
        <v>78</v>
      </c>
      <c r="C49" s="27">
        <v>5438800</v>
      </c>
      <c r="D49" s="27">
        <v>54200</v>
      </c>
      <c r="E49" s="27">
        <v>293170</v>
      </c>
      <c r="F49" s="47">
        <f t="shared" si="17"/>
        <v>5.390343458115761</v>
      </c>
      <c r="G49" s="27">
        <f t="shared" si="18"/>
        <v>347370</v>
      </c>
      <c r="H49" s="47">
        <f t="shared" si="19"/>
        <v>6.3868868132676324</v>
      </c>
      <c r="I49" s="27">
        <f t="shared" si="20"/>
        <v>5091430</v>
      </c>
      <c r="K49" s="11" t="s">
        <v>77</v>
      </c>
    </row>
  </sheetData>
  <mergeCells count="10">
    <mergeCell ref="A8:B8"/>
    <mergeCell ref="D6:D7"/>
    <mergeCell ref="G6:H6"/>
    <mergeCell ref="I6:I7"/>
    <mergeCell ref="A1:I1"/>
    <mergeCell ref="A2:I2"/>
    <mergeCell ref="A3:I3"/>
    <mergeCell ref="C6:C7"/>
    <mergeCell ref="A6:B7"/>
    <mergeCell ref="E6:F6"/>
  </mergeCells>
  <printOptions horizontalCentered="1"/>
  <pageMargins left="0" right="0" top="0.47244094488188981" bottom="0.39370078740157483" header="0.31496062992125984" footer="0.15748031496062992"/>
  <pageSetup paperSize="9" scale="75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2022-12-01T09:19:49Z</cp:lastPrinted>
  <dcterms:created xsi:type="dcterms:W3CDTF">2021-11-16T03:51:08Z</dcterms:created>
  <dcterms:modified xsi:type="dcterms:W3CDTF">2022-12-01T09:19:53Z</dcterms:modified>
</cp:coreProperties>
</file>